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tamsut\Desktop\חתימות לנעמה 2021\"/>
    </mc:Choice>
  </mc:AlternateContent>
  <bookViews>
    <workbookView xWindow="0" yWindow="0" windowWidth="28800" windowHeight="12480"/>
  </bookViews>
  <sheets>
    <sheet name="טופס המרת דלקים למ&quot;ק גז טבעי" sheetId="1" r:id="rId1"/>
    <sheet name="מקדמי המרה" sheetId="2" r:id="rId2"/>
  </sheets>
  <definedNames>
    <definedName name="_xlnm.Print_Area" localSheetId="0">'טופס המרת דלקים למ"ק גז טבעי'!$B$2:$I$63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3" i="1" l="1"/>
  <c r="E17" i="1"/>
  <c r="H15" i="1" l="1"/>
  <c r="H16" i="1" s="1"/>
  <c r="E14" i="1"/>
  <c r="E15" i="1"/>
  <c r="E16" i="1"/>
  <c r="E18" i="1"/>
  <c r="E20" i="1"/>
  <c r="E21" i="1"/>
  <c r="E12" i="1"/>
  <c r="J4" i="2"/>
  <c r="N4" i="2" s="1"/>
  <c r="O4" i="2" s="1"/>
  <c r="P4" i="2" s="1"/>
  <c r="E34" i="1" l="1"/>
  <c r="E22" i="1"/>
  <c r="E35" i="1" s="1"/>
  <c r="E36" i="1" l="1"/>
</calcChain>
</file>

<file path=xl/sharedStrings.xml><?xml version="1.0" encoding="utf-8"?>
<sst xmlns="http://schemas.openxmlformats.org/spreadsheetml/2006/main" count="85" uniqueCount="72">
  <si>
    <t>המרת דלקים למ"ק גז טבעי</t>
  </si>
  <si>
    <t>דלקים</t>
  </si>
  <si>
    <t xml:space="preserve">כמות במ"ק גז טבעי </t>
  </si>
  <si>
    <t>כמות דלקים בשנה
(בטונות)</t>
  </si>
  <si>
    <t>גז פחממני (LPG)</t>
  </si>
  <si>
    <t>בנזין</t>
  </si>
  <si>
    <t>קרוסין / דס"ל</t>
  </si>
  <si>
    <t>סולר תחבורה</t>
  </si>
  <si>
    <t>סולר​ הסקה</t>
  </si>
  <si>
    <t>מזוט קל</t>
  </si>
  <si>
    <t>מזוט כבד</t>
  </si>
  <si>
    <t>מזוט על כבד</t>
  </si>
  <si>
    <t>פחם</t>
  </si>
  <si>
    <t>מתנול</t>
  </si>
  <si>
    <t>סה"כ</t>
  </si>
  <si>
    <t>מקדמי המרה בין דלקים (לפי ערך היסק תחתון)</t>
  </si>
  <si>
    <t>דלק</t>
  </si>
  <si>
    <t>מזוט​ קל</t>
  </si>
  <si>
    <t>​כמות מקבילה במ"ק גז טבעי - עבור טון אחד של דלק</t>
  </si>
  <si>
    <t>יחידות</t>
  </si>
  <si>
    <t>יחידה</t>
  </si>
  <si>
    <t>ערך בmmbtu</t>
  </si>
  <si>
    <t>נצילות חשמלית</t>
  </si>
  <si>
    <t>נצילות טרמית</t>
  </si>
  <si>
    <t>מקדם המרה  MMBTU/ton</t>
  </si>
  <si>
    <t>שווה ערך במונחי ק"ג גז טבעי</t>
  </si>
  <si>
    <t>שווה ערך במונחי מ"ק גז טבעי</t>
  </si>
  <si>
    <t xml:space="preserve">שווה ערך במונחי מ"ק גז טבעי </t>
  </si>
  <si>
    <t>MW-H</t>
  </si>
  <si>
    <t>חישוב נפח גז נדרש ליצור MW-h 1 של חשמל</t>
  </si>
  <si>
    <t>צפיפות הגז הטבעי בישראל</t>
  </si>
  <si>
    <t>תכונות הגז הטבעי</t>
  </si>
  <si>
    <t>-</t>
  </si>
  <si>
    <t>קו-גנרציה / גנרציה</t>
  </si>
  <si>
    <t>הספק חשמלי מקסימלי שנדרש לצרכן (מגהוואט)</t>
  </si>
  <si>
    <t>כמות חשמל שנתית שנדרשת לצרכן (מגהוואט/ שעה)</t>
  </si>
  <si>
    <t>נפח גז טבעי הנדרש לייצור כמות חשמל זו (מטר מעוקב)</t>
  </si>
  <si>
    <t>אנרגיה שיורית המתקבלת (מטר מעוקב גז טבעי)</t>
  </si>
  <si>
    <t>כן</t>
  </si>
  <si>
    <t>לא</t>
  </si>
  <si>
    <t>מהו סך הספק האנרגיה של קיטור הנדרש למפעל, בטון/שעה</t>
  </si>
  <si>
    <t>מהו סך הספק האנרגיה של מים חמים הנדרש למפעל, במטר מעוקב/שעה</t>
  </si>
  <si>
    <t>מהי צריכת האנרגיה הנצרכת השנתית עבור מים חמים וקיטור במ"ק גז טבעי, בשנה</t>
  </si>
  <si>
    <t>שאלות נוספות</t>
  </si>
  <si>
    <t>סיכום נפח הגז הטבעי הנדרש בשנה לצרכן לקוגנרציה/גנרציה במ"ק גז טבעי</t>
  </si>
  <si>
    <t>אנרגיה אצל הצרכן</t>
  </si>
  <si>
    <t>אנרגיה חשמלית בשנה</t>
  </si>
  <si>
    <t>אנרגיה טרמית הנצרכת</t>
  </si>
  <si>
    <t>גז טבעי בשנה (מטר מעוקב)</t>
  </si>
  <si>
    <t>https://www.gov.il/he/Departments/Guides/natural_gas_conecting?chapterIndex=4</t>
  </si>
  <si>
    <t>עדכון צריכת אנרגיה שנתית (2020) לצרכן</t>
  </si>
  <si>
    <t>שם הצרכן</t>
  </si>
  <si>
    <t>מספר מזהה</t>
  </si>
  <si>
    <t>ח.פ</t>
  </si>
  <si>
    <t>מספר תאגיד</t>
  </si>
  <si>
    <t>עוסק מורשה</t>
  </si>
  <si>
    <t>ת"ז</t>
  </si>
  <si>
    <t>פרטי הצרכן</t>
  </si>
  <si>
    <t>האם יש צריכה של מים חמים או קיטור אצל הצרכן (כן/לא)</t>
  </si>
  <si>
    <t>צריכת גז טבעי נוכחית במ"ק</t>
  </si>
  <si>
    <t>גז טבעי (מ"ק)</t>
  </si>
  <si>
    <t xml:space="preserve"> יש למלא את הערכים שבתאים המסומנים בירוק, לפי ההנחיות שלידם</t>
  </si>
  <si>
    <t>נתוני דלקים והמרות נלקחו מדף משרד האנרגיה שבקישור הבא:</t>
  </si>
  <si>
    <t>הערות:</t>
  </si>
  <si>
    <t>המחשבון מבצע חישוב עבור כל האנרגיה שמוזנת, ללא מגבלות חברת חשמל ורשות החשמל (לעניין גודל המתקן).</t>
  </si>
  <si>
    <t>המחשבון נועד להערכה בלבד לצרכי הקול קורא ואינו מהווה חישוב מקיף, מדויק וממצה הבא לתכנן מערכת המתאימה בדיוק לכל מפעל/צרכן.</t>
  </si>
  <si>
    <t>חתימת הצרכן</t>
  </si>
  <si>
    <t>שם ושם משפחה</t>
  </si>
  <si>
    <t>תפקיד</t>
  </si>
  <si>
    <t xml:space="preserve">חתימה </t>
  </si>
  <si>
    <t>חתימת בעל הרישיון</t>
  </si>
  <si>
    <t xml:space="preserve">סה"כ סיכום נפח הגז הטבעי הנדרש לצרכן לקוגנרציה / גנרציה במ"ק גז טבעי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</si>
</sst>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 readingOrder="2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2" fillId="0" borderId="4" xfId="0" applyFont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 readingOrder="2"/>
    </xf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 applyAlignment="1">
      <alignment horizontal="center"/>
    </xf>
    <xf numFmtId="0" fontId="0" fillId="0" borderId="6" xfId="0" applyBorder="1" applyAlignment="1">
      <alignment horizontal="right" wrapText="1"/>
    </xf>
    <xf numFmtId="0" fontId="0" fillId="0" borderId="9" xfId="0" applyBorder="1"/>
    <xf numFmtId="0" fontId="0" fillId="0" borderId="7" xfId="0" applyBorder="1"/>
    <xf numFmtId="0" fontId="2" fillId="0" borderId="1" xfId="0" applyFont="1" applyBorder="1"/>
    <xf numFmtId="0" fontId="2" fillId="0" borderId="5" xfId="0" applyFont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2" fillId="0" borderId="6" xfId="0" applyFont="1" applyBorder="1"/>
    <xf numFmtId="0" fontId="0" fillId="0" borderId="0" xfId="0" applyBorder="1"/>
    <xf numFmtId="0" fontId="0" fillId="0" borderId="17" xfId="0" applyBorder="1"/>
    <xf numFmtId="164" fontId="0" fillId="0" borderId="5" xfId="1" applyNumberFormat="1" applyFont="1" applyBorder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5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readingOrder="2"/>
    </xf>
    <xf numFmtId="4" fontId="0" fillId="0" borderId="0" xfId="0" applyNumberForma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right" readingOrder="2"/>
    </xf>
    <xf numFmtId="0" fontId="4" fillId="0" borderId="0" xfId="2" applyFill="1" applyBorder="1"/>
    <xf numFmtId="0" fontId="0" fillId="0" borderId="16" xfId="0" applyBorder="1"/>
    <xf numFmtId="0" fontId="0" fillId="0" borderId="0" xfId="0" applyFill="1" applyBorder="1" applyAlignment="1">
      <alignment horizontal="center" readingOrder="2"/>
    </xf>
    <xf numFmtId="0" fontId="0" fillId="0" borderId="0" xfId="0" applyFill="1" applyBorder="1" applyAlignment="1">
      <alignment readingOrder="2"/>
    </xf>
    <xf numFmtId="0" fontId="0" fillId="0" borderId="25" xfId="0" applyFill="1" applyBorder="1" applyAlignment="1">
      <alignment horizontal="center" readingOrder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15" xfId="2" applyBorder="1" applyAlignment="1">
      <alignment horizontal="center"/>
    </xf>
    <xf numFmtId="0" fontId="4" fillId="0" borderId="17" xfId="2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164" fontId="0" fillId="3" borderId="20" xfId="1" applyNumberFormat="1" applyFont="1" applyFill="1" applyBorder="1" applyAlignment="1">
      <alignment horizontal="center"/>
    </xf>
    <xf numFmtId="164" fontId="0" fillId="3" borderId="21" xfId="1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25" xfId="0" applyFill="1" applyBorder="1" applyAlignment="1">
      <alignment horizontal="center" readingOrder="2"/>
    </xf>
    <xf numFmtId="0" fontId="0" fillId="0" borderId="0" xfId="0" applyFill="1" applyBorder="1" applyAlignment="1">
      <alignment horizontal="center" readingOrder="2"/>
    </xf>
    <xf numFmtId="0" fontId="0" fillId="0" borderId="24" xfId="0" applyFill="1" applyBorder="1" applyAlignment="1">
      <alignment horizontal="center" readingOrder="2"/>
    </xf>
    <xf numFmtId="0" fontId="2" fillId="0" borderId="0" xfId="0" applyFont="1" applyFill="1" applyBorder="1" applyAlignment="1">
      <alignment horizontal="center" vertical="top" readingOrder="2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היפר-קישור" xfId="2" builtinId="8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il/he/Departments/Guides/natural_gas_conecting?chapterIndex=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3"/>
  <sheetViews>
    <sheetView rightToLeft="1" tabSelected="1" view="pageBreakPreview" zoomScaleNormal="100" zoomScaleSheetLayoutView="100" workbookViewId="0">
      <selection activeCell="C2" sqref="C2:H63"/>
    </sheetView>
  </sheetViews>
  <sheetFormatPr defaultRowHeight="14.25" x14ac:dyDescent="0.2"/>
  <cols>
    <col min="3" max="3" width="14.375" customWidth="1"/>
    <col min="4" max="4" width="18.125" customWidth="1"/>
    <col min="5" max="5" width="16.375" bestFit="1" customWidth="1"/>
    <col min="6" max="6" width="10.5" customWidth="1"/>
    <col min="7" max="7" width="41" bestFit="1" customWidth="1"/>
    <col min="8" max="8" width="17.875" customWidth="1"/>
  </cols>
  <sheetData>
    <row r="1" spans="2:9" ht="15" thickBot="1" x14ac:dyDescent="0.25"/>
    <row r="2" spans="2:9" x14ac:dyDescent="0.2">
      <c r="B2" s="37"/>
      <c r="C2" s="38"/>
      <c r="D2" s="38"/>
      <c r="E2" s="38"/>
      <c r="F2" s="38"/>
      <c r="G2" s="38"/>
      <c r="H2" s="38"/>
      <c r="I2" s="39"/>
    </row>
    <row r="3" spans="2:9" ht="23.25" x14ac:dyDescent="0.35">
      <c r="B3" s="23"/>
      <c r="C3" s="59" t="s">
        <v>50</v>
      </c>
      <c r="D3" s="59"/>
      <c r="E3" s="59"/>
      <c r="F3" s="59"/>
      <c r="G3" s="59"/>
      <c r="H3" s="59"/>
      <c r="I3" s="24"/>
    </row>
    <row r="4" spans="2:9" ht="15" thickBot="1" x14ac:dyDescent="0.25">
      <c r="B4" s="23"/>
      <c r="C4" s="29"/>
      <c r="D4" s="29"/>
      <c r="E4" s="29"/>
      <c r="F4" s="29"/>
      <c r="G4" s="29"/>
      <c r="H4" s="29"/>
      <c r="I4" s="24"/>
    </row>
    <row r="5" spans="2:9" ht="15" x14ac:dyDescent="0.25">
      <c r="B5" s="23"/>
      <c r="C5" s="48" t="s">
        <v>57</v>
      </c>
      <c r="D5" s="56"/>
      <c r="E5" s="49"/>
      <c r="F5" s="29"/>
      <c r="G5" s="50" t="s">
        <v>61</v>
      </c>
      <c r="H5" s="51"/>
      <c r="I5" s="24"/>
    </row>
    <row r="6" spans="2:9" x14ac:dyDescent="0.2">
      <c r="B6" s="23"/>
      <c r="C6" s="6" t="s">
        <v>51</v>
      </c>
      <c r="D6" s="57"/>
      <c r="E6" s="58"/>
      <c r="F6" s="29"/>
      <c r="G6" s="52" t="s">
        <v>62</v>
      </c>
      <c r="H6" s="53"/>
      <c r="I6" s="24"/>
    </row>
    <row r="7" spans="2:9" ht="15" thickBot="1" x14ac:dyDescent="0.25">
      <c r="B7" s="23"/>
      <c r="C7" s="7" t="s">
        <v>52</v>
      </c>
      <c r="D7" s="17" t="s">
        <v>53</v>
      </c>
      <c r="E7" s="18"/>
      <c r="F7" s="29"/>
      <c r="G7" s="54" t="s">
        <v>49</v>
      </c>
      <c r="H7" s="55"/>
      <c r="I7" s="24"/>
    </row>
    <row r="8" spans="2:9" x14ac:dyDescent="0.2">
      <c r="B8" s="23"/>
      <c r="C8" s="29"/>
      <c r="D8" s="29"/>
      <c r="E8" s="29"/>
      <c r="F8" s="29"/>
      <c r="G8" s="29"/>
      <c r="H8" s="29"/>
      <c r="I8" s="24"/>
    </row>
    <row r="9" spans="2:9" ht="15" thickBot="1" x14ac:dyDescent="0.25">
      <c r="B9" s="23"/>
      <c r="C9" s="29"/>
      <c r="D9" s="29"/>
      <c r="E9" s="29"/>
      <c r="F9" s="29"/>
      <c r="G9" s="29"/>
      <c r="H9" s="29"/>
      <c r="I9" s="24"/>
    </row>
    <row r="10" spans="2:9" ht="15" x14ac:dyDescent="0.25">
      <c r="B10" s="23"/>
      <c r="C10" s="48" t="s">
        <v>0</v>
      </c>
      <c r="D10" s="56"/>
      <c r="E10" s="49"/>
      <c r="F10" s="29"/>
      <c r="G10" s="62" t="s">
        <v>33</v>
      </c>
      <c r="H10" s="63"/>
      <c r="I10" s="24"/>
    </row>
    <row r="11" spans="2:9" ht="30" x14ac:dyDescent="0.25">
      <c r="B11" s="23"/>
      <c r="C11" s="26" t="s">
        <v>1</v>
      </c>
      <c r="D11" s="2" t="s">
        <v>3</v>
      </c>
      <c r="E11" s="20" t="s">
        <v>2</v>
      </c>
      <c r="F11" s="29"/>
      <c r="G11" s="64"/>
      <c r="H11" s="65"/>
      <c r="I11" s="40"/>
    </row>
    <row r="12" spans="2:9" x14ac:dyDescent="0.2">
      <c r="B12" s="23"/>
      <c r="C12" s="6" t="s">
        <v>4</v>
      </c>
      <c r="D12" s="5"/>
      <c r="E12" s="31">
        <f>D12*'מקדמי המרה'!C4</f>
        <v>0</v>
      </c>
      <c r="F12" s="29"/>
      <c r="G12" s="6" t="s">
        <v>34</v>
      </c>
      <c r="H12" s="31"/>
      <c r="I12" s="24"/>
    </row>
    <row r="13" spans="2:9" x14ac:dyDescent="0.2">
      <c r="B13" s="23"/>
      <c r="C13" s="6" t="s">
        <v>5</v>
      </c>
      <c r="D13" s="5"/>
      <c r="E13" s="31">
        <f>D13*'מקדמי המרה'!C5</f>
        <v>0</v>
      </c>
      <c r="F13" s="29"/>
      <c r="G13" s="6" t="s">
        <v>35</v>
      </c>
      <c r="H13" s="31"/>
      <c r="I13" s="24"/>
    </row>
    <row r="14" spans="2:9" x14ac:dyDescent="0.2">
      <c r="B14" s="23"/>
      <c r="C14" s="6" t="s">
        <v>6</v>
      </c>
      <c r="D14" s="5"/>
      <c r="E14" s="31">
        <f>D14*'מקדמי המרה'!C6</f>
        <v>0</v>
      </c>
      <c r="F14" s="29"/>
      <c r="G14" s="60"/>
      <c r="H14" s="61"/>
      <c r="I14" s="24"/>
    </row>
    <row r="15" spans="2:9" x14ac:dyDescent="0.2">
      <c r="B15" s="23"/>
      <c r="C15" s="6" t="s">
        <v>7</v>
      </c>
      <c r="D15" s="5"/>
      <c r="E15" s="31">
        <f>D15*'מקדמי המרה'!C7</f>
        <v>0</v>
      </c>
      <c r="F15" s="29"/>
      <c r="G15" s="6" t="s">
        <v>36</v>
      </c>
      <c r="H15" s="33">
        <f>H12*'מקדמי המרה'!P4</f>
        <v>0</v>
      </c>
      <c r="I15" s="24"/>
    </row>
    <row r="16" spans="2:9" ht="15" thickBot="1" x14ac:dyDescent="0.25">
      <c r="B16" s="23"/>
      <c r="C16" s="27" t="s">
        <v>8</v>
      </c>
      <c r="D16" s="5"/>
      <c r="E16" s="31">
        <f>D16*'מקדמי המרה'!C8</f>
        <v>0</v>
      </c>
      <c r="F16" s="29"/>
      <c r="G16" s="7" t="s">
        <v>37</v>
      </c>
      <c r="H16" s="32">
        <f>H15*'מקדמי המרה'!L4</f>
        <v>0</v>
      </c>
      <c r="I16" s="24"/>
    </row>
    <row r="17" spans="2:9" x14ac:dyDescent="0.2">
      <c r="B17" s="23"/>
      <c r="C17" s="6" t="s">
        <v>9</v>
      </c>
      <c r="D17" s="5"/>
      <c r="E17" s="31">
        <f>D17*'מקדמי המרה'!C9</f>
        <v>0</v>
      </c>
      <c r="F17" s="29"/>
      <c r="G17" s="29"/>
      <c r="H17" s="29"/>
      <c r="I17" s="24"/>
    </row>
    <row r="18" spans="2:9" ht="15" thickBot="1" x14ac:dyDescent="0.25">
      <c r="B18" s="23"/>
      <c r="C18" s="6" t="s">
        <v>10</v>
      </c>
      <c r="D18" s="5"/>
      <c r="E18" s="31">
        <f>D18*'מקדמי המרה'!C10</f>
        <v>0</v>
      </c>
      <c r="F18" s="29"/>
      <c r="G18" s="29"/>
      <c r="H18" s="29"/>
      <c r="I18" s="24"/>
    </row>
    <row r="19" spans="2:9" ht="15" x14ac:dyDescent="0.25">
      <c r="B19" s="23"/>
      <c r="C19" s="6" t="s">
        <v>11</v>
      </c>
      <c r="D19" s="5"/>
      <c r="E19" s="31">
        <f>D19*'מקדמי המרה'!C11</f>
        <v>0</v>
      </c>
      <c r="F19" s="29"/>
      <c r="G19" s="48" t="s">
        <v>59</v>
      </c>
      <c r="H19" s="49"/>
      <c r="I19" s="24"/>
    </row>
    <row r="20" spans="2:9" ht="15" thickBot="1" x14ac:dyDescent="0.25">
      <c r="B20" s="23"/>
      <c r="C20" s="6" t="s">
        <v>12</v>
      </c>
      <c r="D20" s="5"/>
      <c r="E20" s="31">
        <f>D20*'מקדמי המרה'!C12</f>
        <v>0</v>
      </c>
      <c r="F20" s="29"/>
      <c r="G20" s="7" t="s">
        <v>60</v>
      </c>
      <c r="H20" s="8"/>
      <c r="I20" s="24"/>
    </row>
    <row r="21" spans="2:9" x14ac:dyDescent="0.2">
      <c r="B21" s="23"/>
      <c r="C21" s="6" t="s">
        <v>13</v>
      </c>
      <c r="D21" s="5"/>
      <c r="E21" s="31">
        <f>D21*'מקדמי המרה'!C13</f>
        <v>0</v>
      </c>
      <c r="F21" s="29"/>
      <c r="G21" s="29"/>
      <c r="H21" s="29"/>
      <c r="I21" s="24"/>
    </row>
    <row r="22" spans="2:9" ht="15.75" thickBot="1" x14ac:dyDescent="0.3">
      <c r="B22" s="23"/>
      <c r="C22" s="28" t="s">
        <v>14</v>
      </c>
      <c r="D22" s="22" t="s">
        <v>32</v>
      </c>
      <c r="E22" s="32">
        <f>SUM(E12:E21)</f>
        <v>0</v>
      </c>
      <c r="F22" s="29"/>
      <c r="G22" s="29"/>
      <c r="H22" s="29"/>
      <c r="I22" s="24"/>
    </row>
    <row r="23" spans="2:9" x14ac:dyDescent="0.2">
      <c r="B23" s="23"/>
      <c r="C23" s="29"/>
      <c r="D23" s="29"/>
      <c r="E23" s="29"/>
      <c r="F23" s="29"/>
      <c r="G23" s="29"/>
      <c r="H23" s="29"/>
      <c r="I23" s="24"/>
    </row>
    <row r="24" spans="2:9" x14ac:dyDescent="0.2">
      <c r="B24" s="23"/>
      <c r="C24" s="29"/>
      <c r="D24" s="29"/>
      <c r="E24" s="29"/>
      <c r="F24" s="29"/>
      <c r="G24" s="29"/>
      <c r="H24" s="29"/>
      <c r="I24" s="24"/>
    </row>
    <row r="25" spans="2:9" ht="15" x14ac:dyDescent="0.25">
      <c r="B25" s="23"/>
      <c r="C25" s="67" t="s">
        <v>43</v>
      </c>
      <c r="D25" s="67"/>
      <c r="E25" s="67"/>
      <c r="F25" s="67"/>
      <c r="G25" s="67"/>
      <c r="H25" s="29"/>
      <c r="I25" s="24"/>
    </row>
    <row r="26" spans="2:9" x14ac:dyDescent="0.2">
      <c r="B26" s="23"/>
      <c r="C26" s="73" t="s">
        <v>58</v>
      </c>
      <c r="D26" s="73"/>
      <c r="E26" s="73"/>
      <c r="F26" s="73"/>
      <c r="G26" s="5"/>
      <c r="H26" s="29"/>
      <c r="I26" s="24"/>
    </row>
    <row r="27" spans="2:9" x14ac:dyDescent="0.2">
      <c r="B27" s="23"/>
      <c r="C27" s="73" t="s">
        <v>40</v>
      </c>
      <c r="D27" s="73"/>
      <c r="E27" s="73"/>
      <c r="F27" s="73"/>
      <c r="G27" s="36"/>
      <c r="H27" s="29"/>
      <c r="I27" s="24"/>
    </row>
    <row r="28" spans="2:9" x14ac:dyDescent="0.2">
      <c r="B28" s="23"/>
      <c r="C28" s="73" t="s">
        <v>41</v>
      </c>
      <c r="D28" s="73"/>
      <c r="E28" s="73"/>
      <c r="F28" s="73"/>
      <c r="G28" s="36"/>
      <c r="H28" s="29"/>
      <c r="I28" s="24"/>
    </row>
    <row r="29" spans="2:9" x14ac:dyDescent="0.2">
      <c r="B29" s="23"/>
      <c r="C29" s="73" t="s">
        <v>42</v>
      </c>
      <c r="D29" s="73"/>
      <c r="E29" s="73"/>
      <c r="F29" s="73"/>
      <c r="G29" s="36"/>
      <c r="H29" s="29"/>
      <c r="I29" s="24"/>
    </row>
    <row r="30" spans="2:9" x14ac:dyDescent="0.2">
      <c r="B30" s="23"/>
      <c r="C30" s="29"/>
      <c r="D30" s="29"/>
      <c r="E30" s="29"/>
      <c r="F30" s="29"/>
      <c r="G30" s="29"/>
      <c r="H30" s="29"/>
      <c r="I30" s="24"/>
    </row>
    <row r="31" spans="2:9" x14ac:dyDescent="0.2">
      <c r="B31" s="23"/>
      <c r="C31" s="29"/>
      <c r="D31" s="29"/>
      <c r="E31" s="29"/>
      <c r="F31" s="29"/>
      <c r="G31" s="29"/>
      <c r="H31" s="29"/>
      <c r="I31" s="24"/>
    </row>
    <row r="32" spans="2:9" ht="15" x14ac:dyDescent="0.25">
      <c r="B32" s="23"/>
      <c r="C32" s="67" t="s">
        <v>44</v>
      </c>
      <c r="D32" s="67"/>
      <c r="E32" s="67"/>
      <c r="F32" s="67"/>
      <c r="G32" s="29"/>
      <c r="H32" s="29"/>
      <c r="I32" s="24"/>
    </row>
    <row r="33" spans="2:9" x14ac:dyDescent="0.2">
      <c r="B33" s="23"/>
      <c r="C33" s="72" t="s">
        <v>45</v>
      </c>
      <c r="D33" s="72"/>
      <c r="E33" s="4" t="s">
        <v>48</v>
      </c>
      <c r="F33" s="4"/>
      <c r="G33" s="29"/>
      <c r="H33" s="29"/>
      <c r="I33" s="24"/>
    </row>
    <row r="34" spans="2:9" x14ac:dyDescent="0.2">
      <c r="B34" s="23"/>
      <c r="C34" s="72" t="s">
        <v>46</v>
      </c>
      <c r="D34" s="72"/>
      <c r="E34" s="68">
        <f>H15</f>
        <v>0</v>
      </c>
      <c r="F34" s="69"/>
      <c r="G34" s="29"/>
      <c r="H34" s="29"/>
      <c r="I34" s="24"/>
    </row>
    <row r="35" spans="2:9" x14ac:dyDescent="0.2">
      <c r="B35" s="23"/>
      <c r="C35" s="72" t="s">
        <v>47</v>
      </c>
      <c r="D35" s="72"/>
      <c r="E35" s="68">
        <f>IF(G26="לא",E22+H20,E22+H20-IF(H16&gt;G29,G29,H16))</f>
        <v>0</v>
      </c>
      <c r="F35" s="69"/>
      <c r="G35" s="29"/>
      <c r="H35" s="29"/>
      <c r="I35" s="24"/>
    </row>
    <row r="36" spans="2:9" ht="30.75" customHeight="1" x14ac:dyDescent="0.25">
      <c r="B36" s="23"/>
      <c r="C36" s="66" t="s">
        <v>71</v>
      </c>
      <c r="D36" s="66"/>
      <c r="E36" s="70">
        <f>SUM(E34:E35)</f>
        <v>0</v>
      </c>
      <c r="F36" s="71"/>
      <c r="G36" s="29"/>
      <c r="H36" s="29"/>
      <c r="I36" s="24"/>
    </row>
    <row r="37" spans="2:9" x14ac:dyDescent="0.2">
      <c r="B37" s="23"/>
      <c r="C37" s="29"/>
      <c r="D37" s="29"/>
      <c r="E37" s="29"/>
      <c r="F37" s="29"/>
      <c r="G37" s="29"/>
      <c r="H37" s="29"/>
      <c r="I37" s="24"/>
    </row>
    <row r="38" spans="2:9" x14ac:dyDescent="0.2">
      <c r="B38" s="23"/>
      <c r="C38" s="29"/>
      <c r="D38" s="29"/>
      <c r="E38" s="29"/>
      <c r="F38" s="29"/>
      <c r="G38" s="29"/>
      <c r="H38" s="29"/>
      <c r="I38" s="24"/>
    </row>
    <row r="39" spans="2:9" ht="15" x14ac:dyDescent="0.25">
      <c r="B39" s="23"/>
      <c r="C39" s="34" t="s">
        <v>63</v>
      </c>
      <c r="D39" s="41"/>
      <c r="E39" s="35"/>
      <c r="F39" s="35"/>
      <c r="G39" s="29"/>
      <c r="H39" s="29"/>
      <c r="I39" s="24"/>
    </row>
    <row r="40" spans="2:9" x14ac:dyDescent="0.2">
      <c r="B40" s="23"/>
      <c r="C40" s="42" t="s">
        <v>64</v>
      </c>
      <c r="D40" s="41"/>
      <c r="E40" s="35"/>
      <c r="F40" s="29"/>
      <c r="G40" s="29"/>
      <c r="H40" s="43"/>
      <c r="I40" s="24"/>
    </row>
    <row r="41" spans="2:9" x14ac:dyDescent="0.2">
      <c r="B41" s="23"/>
      <c r="C41" s="42" t="s">
        <v>65</v>
      </c>
      <c r="D41" s="41"/>
      <c r="E41" s="35"/>
      <c r="F41" s="41"/>
      <c r="G41" s="29"/>
      <c r="H41" s="29"/>
      <c r="I41" s="24"/>
    </row>
    <row r="42" spans="2:9" x14ac:dyDescent="0.2">
      <c r="B42" s="23"/>
      <c r="C42" s="42"/>
      <c r="D42" s="41"/>
      <c r="E42" s="35"/>
      <c r="F42" s="41"/>
      <c r="G42" s="29"/>
      <c r="H42" s="29"/>
      <c r="I42" s="24"/>
    </row>
    <row r="43" spans="2:9" x14ac:dyDescent="0.2">
      <c r="B43" s="23"/>
      <c r="C43" s="42"/>
      <c r="D43" s="41"/>
      <c r="E43" s="35"/>
      <c r="F43" s="41"/>
      <c r="G43" s="29"/>
      <c r="H43" s="29"/>
      <c r="I43" s="24"/>
    </row>
    <row r="44" spans="2:9" x14ac:dyDescent="0.2">
      <c r="B44" s="23"/>
      <c r="C44" s="42"/>
      <c r="D44" s="41"/>
      <c r="E44" s="35"/>
      <c r="F44" s="41"/>
      <c r="G44" s="29"/>
      <c r="H44" s="29"/>
      <c r="I44" s="24"/>
    </row>
    <row r="45" spans="2:9" x14ac:dyDescent="0.2">
      <c r="B45" s="23"/>
      <c r="C45" s="42"/>
      <c r="D45" s="41"/>
      <c r="E45" s="35"/>
      <c r="F45" s="41"/>
      <c r="G45" s="29"/>
      <c r="H45" s="29"/>
      <c r="I45" s="24"/>
    </row>
    <row r="46" spans="2:9" x14ac:dyDescent="0.2">
      <c r="B46" s="23"/>
      <c r="C46" s="42"/>
      <c r="D46" s="41"/>
      <c r="E46" s="35"/>
      <c r="F46" s="41"/>
      <c r="G46" s="29"/>
      <c r="H46" s="29"/>
      <c r="I46" s="24"/>
    </row>
    <row r="47" spans="2:9" x14ac:dyDescent="0.2">
      <c r="B47" s="23"/>
      <c r="C47" s="42"/>
      <c r="D47" s="41"/>
      <c r="E47" s="35"/>
      <c r="F47" s="41"/>
      <c r="G47" s="29"/>
      <c r="H47" s="29"/>
      <c r="I47" s="24"/>
    </row>
    <row r="48" spans="2:9" x14ac:dyDescent="0.2">
      <c r="B48" s="23"/>
      <c r="C48" s="42"/>
      <c r="D48" s="41"/>
      <c r="E48" s="35"/>
      <c r="F48" s="41"/>
      <c r="G48" s="29"/>
      <c r="H48" s="29"/>
      <c r="I48" s="24"/>
    </row>
    <row r="49" spans="2:9" x14ac:dyDescent="0.2">
      <c r="B49" s="23"/>
      <c r="C49" s="42"/>
      <c r="D49" s="41"/>
      <c r="E49" s="35"/>
      <c r="F49" s="41"/>
      <c r="G49" s="29"/>
      <c r="H49" s="29"/>
      <c r="I49" s="24"/>
    </row>
    <row r="50" spans="2:9" x14ac:dyDescent="0.2">
      <c r="B50" s="23"/>
      <c r="C50" s="77" t="s">
        <v>66</v>
      </c>
      <c r="D50" s="77"/>
      <c r="E50" s="35"/>
      <c r="F50" s="41"/>
      <c r="G50" s="77" t="s">
        <v>70</v>
      </c>
      <c r="H50" s="46"/>
      <c r="I50" s="24"/>
    </row>
    <row r="51" spans="2:9" x14ac:dyDescent="0.2">
      <c r="B51" s="23"/>
      <c r="C51" s="77"/>
      <c r="D51" s="77"/>
      <c r="E51" s="35"/>
      <c r="F51" s="41"/>
      <c r="G51" s="77"/>
      <c r="H51" s="46"/>
      <c r="I51" s="24"/>
    </row>
    <row r="52" spans="2:9" x14ac:dyDescent="0.2">
      <c r="B52" s="23"/>
      <c r="C52" s="45"/>
      <c r="D52" s="45"/>
      <c r="E52" s="35"/>
      <c r="F52" s="41"/>
      <c r="G52" s="45"/>
      <c r="H52" s="46"/>
      <c r="I52" s="24"/>
    </row>
    <row r="53" spans="2:9" x14ac:dyDescent="0.2">
      <c r="B53" s="23"/>
      <c r="C53" s="75"/>
      <c r="D53" s="75"/>
      <c r="E53" s="35"/>
      <c r="F53" s="41"/>
      <c r="G53" s="75"/>
      <c r="H53" s="46"/>
      <c r="I53" s="24"/>
    </row>
    <row r="54" spans="2:9" x14ac:dyDescent="0.2">
      <c r="B54" s="23"/>
      <c r="C54" s="76"/>
      <c r="D54" s="76"/>
      <c r="E54" s="35"/>
      <c r="F54" s="41"/>
      <c r="G54" s="76"/>
      <c r="H54" s="46"/>
      <c r="I54" s="24"/>
    </row>
    <row r="55" spans="2:9" x14ac:dyDescent="0.2">
      <c r="B55" s="23"/>
      <c r="C55" s="74" t="s">
        <v>67</v>
      </c>
      <c r="D55" s="74"/>
      <c r="E55" s="35"/>
      <c r="F55" s="41"/>
      <c r="G55" s="47" t="s">
        <v>67</v>
      </c>
      <c r="H55" s="46"/>
      <c r="I55" s="24"/>
    </row>
    <row r="56" spans="2:9" x14ac:dyDescent="0.2">
      <c r="B56" s="23"/>
      <c r="C56" s="75"/>
      <c r="D56" s="75"/>
      <c r="E56" s="35"/>
      <c r="F56" s="41"/>
      <c r="G56" s="75"/>
      <c r="H56" s="46"/>
      <c r="I56" s="24"/>
    </row>
    <row r="57" spans="2:9" x14ac:dyDescent="0.2">
      <c r="B57" s="23"/>
      <c r="C57" s="76"/>
      <c r="D57" s="76"/>
      <c r="E57" s="35"/>
      <c r="F57" s="41"/>
      <c r="G57" s="76"/>
      <c r="H57" s="46"/>
      <c r="I57" s="24"/>
    </row>
    <row r="58" spans="2:9" x14ac:dyDescent="0.2">
      <c r="B58" s="23"/>
      <c r="C58" s="74" t="s">
        <v>68</v>
      </c>
      <c r="D58" s="74"/>
      <c r="E58" s="35"/>
      <c r="F58" s="41"/>
      <c r="G58" s="47" t="s">
        <v>68</v>
      </c>
      <c r="H58" s="46"/>
      <c r="I58" s="24"/>
    </row>
    <row r="59" spans="2:9" x14ac:dyDescent="0.2">
      <c r="B59" s="23"/>
      <c r="C59" s="75"/>
      <c r="D59" s="75"/>
      <c r="E59" s="35"/>
      <c r="F59" s="41"/>
      <c r="G59" s="75"/>
      <c r="H59" s="46"/>
      <c r="I59" s="24"/>
    </row>
    <row r="60" spans="2:9" x14ac:dyDescent="0.2">
      <c r="B60" s="23"/>
      <c r="C60" s="75"/>
      <c r="D60" s="75"/>
      <c r="E60" s="35"/>
      <c r="F60" s="41"/>
      <c r="G60" s="75"/>
      <c r="H60" s="46"/>
      <c r="I60" s="24"/>
    </row>
    <row r="61" spans="2:9" x14ac:dyDescent="0.2">
      <c r="B61" s="23"/>
      <c r="C61" s="76"/>
      <c r="D61" s="76"/>
      <c r="E61" s="35"/>
      <c r="F61" s="41"/>
      <c r="G61" s="76"/>
      <c r="H61" s="46"/>
      <c r="I61" s="24"/>
    </row>
    <row r="62" spans="2:9" x14ac:dyDescent="0.2">
      <c r="B62" s="23"/>
      <c r="C62" s="74" t="s">
        <v>69</v>
      </c>
      <c r="D62" s="74"/>
      <c r="E62" s="35"/>
      <c r="F62" s="41"/>
      <c r="G62" s="47" t="s">
        <v>69</v>
      </c>
      <c r="H62" s="46"/>
      <c r="I62" s="24"/>
    </row>
    <row r="63" spans="2:9" ht="15" thickBot="1" x14ac:dyDescent="0.25">
      <c r="B63" s="25"/>
      <c r="C63" s="44"/>
      <c r="D63" s="44"/>
      <c r="E63" s="44"/>
      <c r="F63" s="44"/>
      <c r="G63" s="44"/>
      <c r="H63" s="44"/>
      <c r="I63" s="30"/>
    </row>
  </sheetData>
  <sheetProtection algorithmName="SHA-512" hashValue="5FPebSLz/EQM9zBcoy2jY9wvvpc6BAlHNWMtsREdJUp1jwUiTQrMhth1PAKF8YgQkydviAYIaqpV4BtMzgDiJA==" saltValue="WAz85abNZx+UZEN0+kHZ9w==" spinCount="100000" sheet="1" objects="1" scenarios="1"/>
  <protectedRanges>
    <protectedRange sqref="H20" name="צריכת גז טבעי"/>
    <protectedRange sqref="D6:E7" name="פרטי צרכן"/>
    <protectedRange sqref="D12:D21" name="כמות דלקים"/>
    <protectedRange sqref="H12:H13" name="קוגנרציה"/>
    <protectedRange sqref="G26:G29" name="שאלות נוספות"/>
  </protectedRanges>
  <mergeCells count="34">
    <mergeCell ref="G53:G54"/>
    <mergeCell ref="G56:G57"/>
    <mergeCell ref="G59:G61"/>
    <mergeCell ref="G50:G51"/>
    <mergeCell ref="C55:D55"/>
    <mergeCell ref="C58:D58"/>
    <mergeCell ref="C27:F27"/>
    <mergeCell ref="C62:D62"/>
    <mergeCell ref="C56:D57"/>
    <mergeCell ref="C53:D54"/>
    <mergeCell ref="C59:D61"/>
    <mergeCell ref="C50:D51"/>
    <mergeCell ref="C3:H3"/>
    <mergeCell ref="G14:H14"/>
    <mergeCell ref="C10:E10"/>
    <mergeCell ref="G10:H11"/>
    <mergeCell ref="C36:D36"/>
    <mergeCell ref="C32:F32"/>
    <mergeCell ref="E34:F34"/>
    <mergeCell ref="E35:F35"/>
    <mergeCell ref="E36:F36"/>
    <mergeCell ref="C35:D35"/>
    <mergeCell ref="C28:F28"/>
    <mergeCell ref="C29:F29"/>
    <mergeCell ref="C25:G25"/>
    <mergeCell ref="C33:D33"/>
    <mergeCell ref="C34:D34"/>
    <mergeCell ref="C26:F26"/>
    <mergeCell ref="G19:H19"/>
    <mergeCell ref="G5:H5"/>
    <mergeCell ref="G6:H6"/>
    <mergeCell ref="G7:H7"/>
    <mergeCell ref="C5:E5"/>
    <mergeCell ref="D6:E6"/>
  </mergeCells>
  <conditionalFormatting sqref="D12:D21">
    <cfRule type="containsBlanks" dxfId="4" priority="6">
      <formula>LEN(TRIM(D12))=0</formula>
    </cfRule>
  </conditionalFormatting>
  <conditionalFormatting sqref="H12:H13">
    <cfRule type="containsBlanks" dxfId="3" priority="5">
      <formula>LEN(TRIM(H12))=0</formula>
    </cfRule>
  </conditionalFormatting>
  <conditionalFormatting sqref="G26:G29">
    <cfRule type="containsBlanks" dxfId="2" priority="4">
      <formula>LEN(TRIM(G26))=0</formula>
    </cfRule>
  </conditionalFormatting>
  <conditionalFormatting sqref="D6:E7">
    <cfRule type="containsBlanks" dxfId="1" priority="3">
      <formula>LEN(TRIM(D6))=0</formula>
    </cfRule>
  </conditionalFormatting>
  <conditionalFormatting sqref="H20">
    <cfRule type="containsBlanks" dxfId="0" priority="1">
      <formula>LEN(TRIM(H20))=0</formula>
    </cfRule>
  </conditionalFormatting>
  <dataValidations xWindow="362" yWindow="675" count="3">
    <dataValidation type="decimal" operator="greaterThanOrEqual" allowBlank="1" showInputMessage="1" showErrorMessage="1" error="ניתן לכתוב מספרים בלבד_x000a_" promptTitle="כמות דלקים בשנה בטונות" prompt="יש לציין את הצריכה השנתית בטונות בלבד_x000a_" sqref="D12:D21">
      <formula1>0</formula1>
    </dataValidation>
    <dataValidation type="whole" operator="greaterThanOrEqual" allowBlank="1" showInputMessage="1" showErrorMessage="1" error="ניתן לכתוב מספרים בלבד_x000a_" sqref="H12:H13">
      <formula1>0</formula1>
    </dataValidation>
    <dataValidation type="whole" operator="greaterThanOrEqual" allowBlank="1" showInputMessage="1" showErrorMessage="1" error="ניתן לכתוב מספרים בלבד" sqref="G27:G29">
      <formula1>0</formula1>
    </dataValidation>
  </dataValidations>
  <hyperlinks>
    <hyperlink ref="G7" r:id="rId1"/>
  </hyperlinks>
  <pageMargins left="0.7" right="0.7" top="0.75" bottom="0.75" header="0.3" footer="0.3"/>
  <pageSetup paperSize="9" scale="59" orientation="portrait" r:id="rId2"/>
  <extLst>
    <ext xmlns:x14="http://schemas.microsoft.com/office/spreadsheetml/2009/9/main" uri="{CCE6A557-97BC-4b89-ADB6-D9C93CAAB3DF}">
      <x14:dataValidations xmlns:xm="http://schemas.microsoft.com/office/excel/2006/main" xWindow="362" yWindow="675" count="2">
        <x14:dataValidation type="list" allowBlank="1" showInputMessage="1" showErrorMessage="1">
          <x14:formula1>
            <xm:f>'מקדמי המרה'!$B$21:$B$22</xm:f>
          </x14:formula1>
          <xm:sqref>G26</xm:sqref>
        </x14:dataValidation>
        <x14:dataValidation type="list" allowBlank="1" showInputMessage="1" showErrorMessage="1">
          <x14:formula1>
            <xm:f>'מקדמי המרה'!$B$23:$B$26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rightToLeft="1" zoomScale="90" zoomScaleNormal="90" workbookViewId="0">
      <selection activeCell="B21" sqref="B21"/>
    </sheetView>
  </sheetViews>
  <sheetFormatPr defaultRowHeight="14.25" x14ac:dyDescent="0.2"/>
  <cols>
    <col min="1" max="1" width="2.875" customWidth="1"/>
    <col min="2" max="2" width="13.875" customWidth="1"/>
    <col min="3" max="3" width="40.125" customWidth="1"/>
    <col min="4" max="4" width="3" customWidth="1"/>
    <col min="5" max="5" width="21" customWidth="1"/>
    <col min="7" max="7" width="3" customWidth="1"/>
    <col min="8" max="8" width="6.125" bestFit="1" customWidth="1"/>
    <col min="9" max="9" width="5.25" bestFit="1" customWidth="1"/>
    <col min="10" max="10" width="11.5" bestFit="1" customWidth="1"/>
    <col min="11" max="11" width="12.75" bestFit="1" customWidth="1"/>
    <col min="12" max="12" width="11.375" bestFit="1" customWidth="1"/>
    <col min="13" max="13" width="22.125" bestFit="1" customWidth="1"/>
    <col min="14" max="14" width="23.75" bestFit="1" customWidth="1"/>
    <col min="15" max="15" width="24" bestFit="1" customWidth="1"/>
    <col min="16" max="16" width="24.5" bestFit="1" customWidth="1"/>
  </cols>
  <sheetData>
    <row r="1" spans="2:16" ht="15" thickBot="1" x14ac:dyDescent="0.25"/>
    <row r="2" spans="2:16" ht="14.25" customHeight="1" x14ac:dyDescent="0.25">
      <c r="B2" s="78" t="s">
        <v>15</v>
      </c>
      <c r="C2" s="79"/>
      <c r="D2" s="1"/>
      <c r="E2" s="80" t="s">
        <v>31</v>
      </c>
      <c r="F2" s="82"/>
      <c r="H2" s="80" t="s">
        <v>29</v>
      </c>
      <c r="I2" s="81"/>
      <c r="J2" s="81"/>
      <c r="K2" s="81"/>
      <c r="L2" s="81"/>
      <c r="M2" s="81"/>
      <c r="N2" s="81"/>
      <c r="O2" s="81"/>
      <c r="P2" s="82"/>
    </row>
    <row r="3" spans="2:16" ht="14.25" customHeight="1" thickBot="1" x14ac:dyDescent="0.3">
      <c r="B3" s="10" t="s">
        <v>16</v>
      </c>
      <c r="C3" s="11" t="s">
        <v>18</v>
      </c>
      <c r="D3" s="3"/>
      <c r="E3" s="16" t="s">
        <v>30</v>
      </c>
      <c r="F3" s="8">
        <v>0.68</v>
      </c>
      <c r="H3" s="9" t="s">
        <v>19</v>
      </c>
      <c r="I3" s="19" t="s">
        <v>20</v>
      </c>
      <c r="J3" s="19" t="s">
        <v>21</v>
      </c>
      <c r="K3" s="19" t="s">
        <v>22</v>
      </c>
      <c r="L3" s="19" t="s">
        <v>23</v>
      </c>
      <c r="M3" s="19" t="s">
        <v>24</v>
      </c>
      <c r="N3" s="19" t="s">
        <v>25</v>
      </c>
      <c r="O3" s="19" t="s">
        <v>26</v>
      </c>
      <c r="P3" s="20" t="s">
        <v>27</v>
      </c>
    </row>
    <row r="4" spans="2:16" ht="14.25" customHeight="1" thickBot="1" x14ac:dyDescent="0.25">
      <c r="B4" s="12" t="s">
        <v>4</v>
      </c>
      <c r="C4" s="13">
        <v>1339</v>
      </c>
      <c r="D4" s="1"/>
      <c r="H4" s="21" t="s">
        <v>28</v>
      </c>
      <c r="I4" s="22">
        <v>1</v>
      </c>
      <c r="J4" s="22">
        <f>3412.1415*1000</f>
        <v>3412141.5</v>
      </c>
      <c r="K4" s="22">
        <v>0.4</v>
      </c>
      <c r="L4" s="22">
        <v>0.15</v>
      </c>
      <c r="M4" s="22">
        <v>47.02</v>
      </c>
      <c r="N4" s="22">
        <f>J4/(M4*1000)</f>
        <v>72.567875372182044</v>
      </c>
      <c r="O4" s="22">
        <f>N4/0.68</f>
        <v>106.71746378262064</v>
      </c>
      <c r="P4" s="8">
        <f>O4/K4</f>
        <v>266.79365945655161</v>
      </c>
    </row>
    <row r="5" spans="2:16" ht="14.25" customHeight="1" x14ac:dyDescent="0.2">
      <c r="B5" s="12" t="s">
        <v>5</v>
      </c>
      <c r="C5" s="13">
        <v>1270</v>
      </c>
      <c r="D5" s="1"/>
    </row>
    <row r="6" spans="2:16" ht="14.25" customHeight="1" x14ac:dyDescent="0.2">
      <c r="B6" s="12" t="s">
        <v>6</v>
      </c>
      <c r="C6" s="13">
        <v>1267</v>
      </c>
      <c r="D6" s="1"/>
    </row>
    <row r="7" spans="2:16" ht="14.25" customHeight="1" x14ac:dyDescent="0.2">
      <c r="B7" s="12" t="s">
        <v>7</v>
      </c>
      <c r="C7" s="13">
        <v>1261</v>
      </c>
      <c r="D7" s="1"/>
    </row>
    <row r="8" spans="2:16" ht="14.25" customHeight="1" x14ac:dyDescent="0.2">
      <c r="B8" s="12" t="s">
        <v>8</v>
      </c>
      <c r="C8" s="13">
        <v>1257</v>
      </c>
      <c r="D8" s="1"/>
    </row>
    <row r="9" spans="2:16" ht="14.25" customHeight="1" x14ac:dyDescent="0.2">
      <c r="B9" s="12" t="s">
        <v>17</v>
      </c>
      <c r="C9" s="13">
        <v>1194</v>
      </c>
      <c r="D9" s="1"/>
    </row>
    <row r="10" spans="2:16" ht="14.25" customHeight="1" x14ac:dyDescent="0.2">
      <c r="B10" s="12" t="s">
        <v>10</v>
      </c>
      <c r="C10" s="13">
        <v>1194</v>
      </c>
      <c r="D10" s="1"/>
    </row>
    <row r="11" spans="2:16" ht="14.25" customHeight="1" x14ac:dyDescent="0.2">
      <c r="B11" s="12" t="s">
        <v>11</v>
      </c>
      <c r="C11" s="13">
        <v>1188</v>
      </c>
      <c r="D11" s="1"/>
    </row>
    <row r="12" spans="2:16" ht="14.25" customHeight="1" x14ac:dyDescent="0.2">
      <c r="B12" s="12" t="s">
        <v>12</v>
      </c>
      <c r="C12" s="13">
        <v>753</v>
      </c>
      <c r="D12" s="1"/>
    </row>
    <row r="13" spans="2:16" ht="14.25" customHeight="1" thickBot="1" x14ac:dyDescent="0.25">
      <c r="B13" s="14" t="s">
        <v>13</v>
      </c>
      <c r="C13" s="15">
        <v>588</v>
      </c>
      <c r="D13" s="1"/>
    </row>
    <row r="21" spans="2:2" x14ac:dyDescent="0.2">
      <c r="B21" t="s">
        <v>38</v>
      </c>
    </row>
    <row r="22" spans="2:2" x14ac:dyDescent="0.2">
      <c r="B22" t="s">
        <v>39</v>
      </c>
    </row>
    <row r="23" spans="2:2" x14ac:dyDescent="0.2">
      <c r="B23" t="s">
        <v>53</v>
      </c>
    </row>
    <row r="24" spans="2:2" x14ac:dyDescent="0.2">
      <c r="B24" t="s">
        <v>54</v>
      </c>
    </row>
    <row r="25" spans="2:2" x14ac:dyDescent="0.2">
      <c r="B25" t="s">
        <v>55</v>
      </c>
    </row>
    <row r="26" spans="2:2" x14ac:dyDescent="0.2">
      <c r="B26" t="s">
        <v>56</v>
      </c>
    </row>
  </sheetData>
  <sheetProtection algorithmName="SHA-512" hashValue="M45DcuLSBbP99PvJOWB5UbXZ3h3hBWOb351eB+L3SpBuNDRUhi+FKLZzNxm4WggbwOkKeKBczGtjRN9hpBtNVw==" saltValue="TK3Rgt+o+/L94A4ynQOtGg==" spinCount="100000" sheet="1" objects="1" scenarios="1"/>
  <mergeCells count="3">
    <mergeCell ref="B2:C2"/>
    <mergeCell ref="H2:P2"/>
    <mergeCell ref="E2:F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טופס המרת דלקים למ"ק גז טבעי</vt:lpstr>
      <vt:lpstr>מקדמי המרה</vt:lpstr>
      <vt:lpstr>'טופס המרת דלקים למ"ק גז טבעי'!WPrint_Area_W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יוסי אל-עזרה</dc:creator>
  <cp:lastModifiedBy>אילנה טמסוט</cp:lastModifiedBy>
  <cp:lastPrinted>2021-05-30T08:55:43Z</cp:lastPrinted>
  <dcterms:created xsi:type="dcterms:W3CDTF">2021-04-27T10:59:22Z</dcterms:created>
  <dcterms:modified xsi:type="dcterms:W3CDTF">2021-05-30T11:10:12Z</dcterms:modified>
</cp:coreProperties>
</file>